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6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<sst xmlns="http://schemas.openxmlformats.org/spreadsheetml/2006/main" count="154" uniqueCount="37">
  <si>
    <t>Meals &amp; incidentals</t>
  </si>
  <si>
    <t>Add extra columns if you have more allowances</t>
  </si>
  <si>
    <t>Non-Taxable International Overnight Allowance</t>
  </si>
  <si>
    <t xml:space="preserve">Taxable Day Allowances </t>
  </si>
  <si>
    <t xml:space="preserve">Taxable Grooming Allowances </t>
  </si>
  <si>
    <t xml:space="preserve">Taxable Gross Pay and PAYG tax </t>
  </si>
  <si>
    <t>Allowance</t>
  </si>
  <si>
    <t>Nights</t>
  </si>
  <si>
    <t>Total</t>
  </si>
  <si>
    <t>Gross pay</t>
  </si>
  <si>
    <t>Tax</t>
  </si>
  <si>
    <t>Net Pay</t>
  </si>
  <si>
    <t>=</t>
  </si>
  <si>
    <t>ATO Reasonable Overnight travel allowance</t>
  </si>
  <si>
    <t>Gross</t>
  </si>
  <si>
    <t xml:space="preserve">Tax </t>
  </si>
  <si>
    <t>Allowances</t>
  </si>
  <si>
    <t>City</t>
  </si>
  <si>
    <t>Rate</t>
  </si>
  <si>
    <t>Check to payment summary</t>
  </si>
  <si>
    <t>Aus Capital cities</t>
  </si>
  <si>
    <t>Narita</t>
  </si>
  <si>
    <t>Net wages</t>
  </si>
  <si>
    <t>Taxable allowances</t>
  </si>
  <si>
    <t>Non taxable allowances</t>
  </si>
  <si>
    <t>Bank deposits</t>
  </si>
  <si>
    <t>Osaka</t>
  </si>
  <si>
    <t>Check to bank account cash received</t>
  </si>
  <si>
    <t>Dubai</t>
  </si>
  <si>
    <t>Singapore</t>
  </si>
  <si>
    <t>Phuket</t>
  </si>
  <si>
    <t>Honolulu</t>
  </si>
  <si>
    <t>Denpasar</t>
  </si>
  <si>
    <t>Flight Attendants Payslips Summary - International 30 June 2014</t>
  </si>
  <si>
    <t>Payslip</t>
  </si>
  <si>
    <t>Fortnight Date</t>
  </si>
  <si>
    <t>Tax Deduction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</si>
</sst>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 horizontal="center"/>
    </xf>
    <xf numFmtId="14" fontId="0" fillId="0" borderId="0" xfId="0" applyNumberFormat="1" applyAlignment="1">
      <alignment/>
    </xf>
    <xf numFmtId="164" fontId="0" fillId="0" borderId="0" xfId="42" applyNumberFormat="1" applyFont="1" applyAlignment="1">
      <alignment horizontal="center"/>
    </xf>
    <xf numFmtId="164" fontId="2" fillId="0" borderId="0" xfId="42" applyNumberFormat="1" applyFont="1" applyAlignment="1">
      <alignment horizontal="center"/>
    </xf>
    <xf numFmtId="44" fontId="2" fillId="0" borderId="0" xfId="44" applyFont="1" applyAlignment="1">
      <alignment horizontal="center"/>
    </xf>
    <xf numFmtId="44" fontId="2" fillId="0" borderId="0" xfId="44" applyFont="1" applyAlignment="1">
      <alignment/>
    </xf>
    <xf numFmtId="44" fontId="0" fillId="0" borderId="0" xfId="44" applyFont="1" applyAlignment="1">
      <alignment horizontal="left"/>
    </xf>
    <xf numFmtId="164" fontId="0" fillId="0" borderId="0" xfId="42" applyNumberFormat="1" applyFont="1" applyAlignment="1">
      <alignment horizontal="left"/>
    </xf>
    <xf numFmtId="0" fontId="0" fillId="0" borderId="0" xfId="0" applyFont="1" applyAlignment="1">
      <alignment/>
    </xf>
    <xf numFmtId="44" fontId="1" fillId="0" borderId="0" xfId="0" applyNumberFormat="1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 horizontal="center"/>
    </xf>
    <xf numFmtId="44" fontId="1" fillId="0" borderId="0" xfId="44" applyFont="1" applyAlignment="1">
      <alignment/>
    </xf>
    <xf numFmtId="164" fontId="1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24">
      <selection activeCell="G40" sqref="G40"/>
    </sheetView>
  </sheetViews>
  <sheetFormatPr defaultColWidth="9.140625" defaultRowHeight="15"/>
  <cols>
    <col min="1" max="1" width="10.7109375" style="0" bestFit="1" customWidth="1"/>
    <col min="3" max="3" width="10.421875" style="1" customWidth="1"/>
    <col min="4" max="4" width="9.140625" style="2" customWidth="1"/>
    <col min="5" max="5" width="9.140625" style="1" customWidth="1"/>
    <col min="6" max="6" width="11.421875" style="1" customWidth="1"/>
    <col min="7" max="7" width="9.140625" style="1" customWidth="1"/>
    <col min="8" max="8" width="10.421875" style="1" customWidth="1"/>
    <col min="9" max="9" width="9.140625" style="2" customWidth="1"/>
    <col min="10" max="10" width="9.140625" style="1" customWidth="1"/>
    <col min="11" max="11" width="10.28125" style="1" customWidth="1"/>
    <col min="12" max="12" width="9.140625" style="1" customWidth="1"/>
    <col min="13" max="13" width="11.57421875" style="1" customWidth="1"/>
    <col min="14" max="14" width="10.57421875" style="2" bestFit="1" customWidth="1"/>
    <col min="15" max="15" width="10.57421875" style="1" bestFit="1" customWidth="1"/>
    <col min="16" max="16" width="10.28125" style="1" customWidth="1"/>
    <col min="17" max="17" width="11.57421875" style="1" bestFit="1" customWidth="1"/>
    <col min="18" max="18" width="11.28125" style="1" customWidth="1"/>
    <col min="19" max="19" width="11.7109375" style="2" customWidth="1"/>
    <col min="20" max="20" width="9.140625" style="1" customWidth="1"/>
    <col min="21" max="21" width="11.421875" style="1" customWidth="1"/>
  </cols>
  <sheetData>
    <row r="1" ht="15">
      <c r="A1" t="s">
        <v>33</v>
      </c>
    </row>
    <row r="2" spans="1:3" ht="15">
      <c r="A2" t="s">
        <v>0</v>
      </c>
      <c r="C2" s="1" t="s">
        <v>1</v>
      </c>
    </row>
    <row r="4" spans="1:18" ht="15">
      <c r="A4" t="s">
        <v>34</v>
      </c>
      <c r="C4" s="1" t="s">
        <v>2</v>
      </c>
      <c r="H4" s="1" t="s">
        <v>3</v>
      </c>
      <c r="M4" s="1" t="s">
        <v>4</v>
      </c>
      <c r="R4" s="1" t="s">
        <v>5</v>
      </c>
    </row>
    <row r="5" spans="1:21" ht="15">
      <c r="A5" t="s">
        <v>35</v>
      </c>
      <c r="C5" s="1" t="s">
        <v>6</v>
      </c>
      <c r="D5" s="2" t="s">
        <v>7</v>
      </c>
      <c r="F5" s="1" t="s">
        <v>8</v>
      </c>
      <c r="H5" s="1" t="s">
        <v>6</v>
      </c>
      <c r="I5" s="2" t="s">
        <v>7</v>
      </c>
      <c r="K5" s="1" t="s">
        <v>8</v>
      </c>
      <c r="M5" s="1" t="s">
        <v>6</v>
      </c>
      <c r="N5" s="2" t="s">
        <v>7</v>
      </c>
      <c r="P5" s="1" t="s">
        <v>8</v>
      </c>
      <c r="R5" s="1" t="s">
        <v>9</v>
      </c>
      <c r="S5" s="2" t="s">
        <v>10</v>
      </c>
      <c r="U5" s="1" t="s">
        <v>11</v>
      </c>
    </row>
    <row r="6" spans="1:21" ht="15">
      <c r="A6" s="3">
        <v>41469</v>
      </c>
      <c r="C6" s="1">
        <v>135</v>
      </c>
      <c r="D6" s="4">
        <v>3</v>
      </c>
      <c r="E6" s="2" t="s">
        <v>12</v>
      </c>
      <c r="F6" s="1">
        <f>C6*D6</f>
        <v>405</v>
      </c>
      <c r="H6" s="1">
        <v>14.47</v>
      </c>
      <c r="I6" s="4">
        <v>6</v>
      </c>
      <c r="J6" s="2" t="s">
        <v>12</v>
      </c>
      <c r="K6" s="1">
        <f>H6*I6</f>
        <v>86.82000000000001</v>
      </c>
      <c r="M6" s="1">
        <v>13.1</v>
      </c>
      <c r="N6" s="4">
        <v>6</v>
      </c>
      <c r="O6" s="2" t="s">
        <v>12</v>
      </c>
      <c r="P6" s="1">
        <f>M6*N6</f>
        <v>78.6</v>
      </c>
      <c r="R6" s="1">
        <v>1588.44</v>
      </c>
      <c r="S6" s="2">
        <v>214</v>
      </c>
      <c r="T6" s="2" t="s">
        <v>12</v>
      </c>
      <c r="U6" s="1">
        <f>R6-S6</f>
        <v>1374.44</v>
      </c>
    </row>
    <row r="7" spans="1:21" ht="15">
      <c r="A7" s="3">
        <v>41473</v>
      </c>
      <c r="C7" s="1">
        <v>135</v>
      </c>
      <c r="D7" s="4">
        <v>2</v>
      </c>
      <c r="E7" s="2" t="s">
        <v>12</v>
      </c>
      <c r="F7" s="1">
        <f aca="true" t="shared" si="0" ref="F7:F31">C7*D7</f>
        <v>270</v>
      </c>
      <c r="H7" s="1">
        <v>14.47</v>
      </c>
      <c r="I7" s="4">
        <v>6</v>
      </c>
      <c r="J7" s="2" t="s">
        <v>12</v>
      </c>
      <c r="K7" s="1">
        <f aca="true" t="shared" si="1" ref="K7:K31">H7*I7</f>
        <v>86.82000000000001</v>
      </c>
      <c r="M7" s="1">
        <v>13.1</v>
      </c>
      <c r="N7" s="4">
        <v>6</v>
      </c>
      <c r="O7" s="2" t="s">
        <v>12</v>
      </c>
      <c r="P7" s="1">
        <f aca="true" t="shared" si="2" ref="P7:P31">M7*N7</f>
        <v>78.6</v>
      </c>
      <c r="R7" s="1">
        <v>1588.44</v>
      </c>
      <c r="S7" s="2">
        <v>214</v>
      </c>
      <c r="T7" s="2" t="s">
        <v>12</v>
      </c>
      <c r="U7" s="1">
        <f aca="true" t="shared" si="3" ref="U7:U32">R7-S7</f>
        <v>1374.44</v>
      </c>
    </row>
    <row r="8" spans="1:21" ht="15">
      <c r="A8" s="3"/>
      <c r="C8" s="1">
        <v>135</v>
      </c>
      <c r="D8" s="4">
        <v>3</v>
      </c>
      <c r="E8" s="2" t="s">
        <v>12</v>
      </c>
      <c r="F8" s="1">
        <f t="shared" si="0"/>
        <v>405</v>
      </c>
      <c r="H8" s="1">
        <v>14.47</v>
      </c>
      <c r="I8" s="4">
        <v>5</v>
      </c>
      <c r="J8" s="2" t="s">
        <v>12</v>
      </c>
      <c r="K8" s="1">
        <f t="shared" si="1"/>
        <v>72.35000000000001</v>
      </c>
      <c r="M8" s="1">
        <v>13.1</v>
      </c>
      <c r="N8" s="4">
        <v>6</v>
      </c>
      <c r="O8" s="2" t="s">
        <v>12</v>
      </c>
      <c r="P8" s="1">
        <f t="shared" si="2"/>
        <v>78.6</v>
      </c>
      <c r="R8" s="1">
        <v>1588.44</v>
      </c>
      <c r="S8" s="2">
        <v>214</v>
      </c>
      <c r="T8" s="2" t="s">
        <v>12</v>
      </c>
      <c r="U8" s="1">
        <f t="shared" si="3"/>
        <v>1374.44</v>
      </c>
    </row>
    <row r="9" spans="1:21" ht="15">
      <c r="A9" s="3"/>
      <c r="C9" s="1">
        <v>135</v>
      </c>
      <c r="D9" s="4">
        <v>3</v>
      </c>
      <c r="E9" s="2" t="s">
        <v>12</v>
      </c>
      <c r="F9" s="1">
        <f t="shared" si="0"/>
        <v>405</v>
      </c>
      <c r="H9" s="1">
        <v>14.47</v>
      </c>
      <c r="I9" s="4">
        <v>6</v>
      </c>
      <c r="J9" s="2" t="s">
        <v>12</v>
      </c>
      <c r="K9" s="1">
        <f t="shared" si="1"/>
        <v>86.82000000000001</v>
      </c>
      <c r="M9" s="1">
        <v>13.1</v>
      </c>
      <c r="N9" s="4">
        <v>6</v>
      </c>
      <c r="O9" s="2" t="s">
        <v>12</v>
      </c>
      <c r="P9" s="1">
        <f t="shared" si="2"/>
        <v>78.6</v>
      </c>
      <c r="R9" s="1">
        <v>1588.44</v>
      </c>
      <c r="S9" s="2">
        <v>214</v>
      </c>
      <c r="T9" s="2" t="s">
        <v>12</v>
      </c>
      <c r="U9" s="1">
        <f t="shared" si="3"/>
        <v>1374.44</v>
      </c>
    </row>
    <row r="10" spans="1:21" ht="15">
      <c r="A10" s="3"/>
      <c r="C10" s="1">
        <v>135</v>
      </c>
      <c r="D10" s="4">
        <v>3</v>
      </c>
      <c r="E10" s="2" t="s">
        <v>12</v>
      </c>
      <c r="F10" s="1">
        <f t="shared" si="0"/>
        <v>405</v>
      </c>
      <c r="H10" s="1">
        <v>14.47</v>
      </c>
      <c r="I10" s="4">
        <v>7</v>
      </c>
      <c r="J10" s="2" t="s">
        <v>12</v>
      </c>
      <c r="K10" s="1">
        <f t="shared" si="1"/>
        <v>101.29</v>
      </c>
      <c r="M10" s="1">
        <v>13.1</v>
      </c>
      <c r="N10" s="4">
        <v>6</v>
      </c>
      <c r="O10" s="2" t="s">
        <v>12</v>
      </c>
      <c r="P10" s="1">
        <f t="shared" si="2"/>
        <v>78.6</v>
      </c>
      <c r="R10" s="1">
        <v>1588.44</v>
      </c>
      <c r="S10" s="2">
        <v>214</v>
      </c>
      <c r="T10" s="2" t="s">
        <v>12</v>
      </c>
      <c r="U10" s="1">
        <f t="shared" si="3"/>
        <v>1374.44</v>
      </c>
    </row>
    <row r="11" spans="1:21" ht="15">
      <c r="A11" s="3"/>
      <c r="C11" s="1">
        <v>135</v>
      </c>
      <c r="D11" s="4">
        <v>2</v>
      </c>
      <c r="E11" s="2" t="s">
        <v>12</v>
      </c>
      <c r="F11" s="1">
        <f t="shared" si="0"/>
        <v>270</v>
      </c>
      <c r="H11" s="1">
        <v>14.47</v>
      </c>
      <c r="I11" s="4">
        <v>6</v>
      </c>
      <c r="J11" s="2" t="s">
        <v>12</v>
      </c>
      <c r="K11" s="1">
        <f t="shared" si="1"/>
        <v>86.82000000000001</v>
      </c>
      <c r="M11" s="1">
        <v>13.1</v>
      </c>
      <c r="N11" s="4">
        <v>6</v>
      </c>
      <c r="O11" s="2" t="s">
        <v>12</v>
      </c>
      <c r="P11" s="1">
        <f t="shared" si="2"/>
        <v>78.6</v>
      </c>
      <c r="R11" s="1">
        <v>1588.44</v>
      </c>
      <c r="S11" s="2">
        <v>214</v>
      </c>
      <c r="T11" s="2" t="s">
        <v>12</v>
      </c>
      <c r="U11" s="1">
        <f t="shared" si="3"/>
        <v>1374.44</v>
      </c>
    </row>
    <row r="12" spans="1:21" ht="15">
      <c r="A12" s="3"/>
      <c r="C12" s="1">
        <v>135</v>
      </c>
      <c r="D12" s="4">
        <v>3</v>
      </c>
      <c r="E12" s="2" t="s">
        <v>12</v>
      </c>
      <c r="F12" s="1">
        <f t="shared" si="0"/>
        <v>405</v>
      </c>
      <c r="H12" s="1">
        <v>14.47</v>
      </c>
      <c r="I12" s="4">
        <v>5</v>
      </c>
      <c r="J12" s="2" t="s">
        <v>12</v>
      </c>
      <c r="K12" s="1">
        <f t="shared" si="1"/>
        <v>72.35000000000001</v>
      </c>
      <c r="M12" s="1">
        <v>13.1</v>
      </c>
      <c r="N12" s="4">
        <v>6</v>
      </c>
      <c r="O12" s="2" t="s">
        <v>12</v>
      </c>
      <c r="P12" s="1">
        <f t="shared" si="2"/>
        <v>78.6</v>
      </c>
      <c r="R12" s="1">
        <v>1588.44</v>
      </c>
      <c r="S12" s="2">
        <v>214</v>
      </c>
      <c r="T12" s="2" t="s">
        <v>12</v>
      </c>
      <c r="U12" s="1">
        <f t="shared" si="3"/>
        <v>1374.44</v>
      </c>
    </row>
    <row r="13" spans="1:21" ht="15">
      <c r="A13" s="3"/>
      <c r="C13" s="1">
        <v>135</v>
      </c>
      <c r="D13" s="4">
        <v>2</v>
      </c>
      <c r="E13" s="2" t="s">
        <v>12</v>
      </c>
      <c r="F13" s="1">
        <f t="shared" si="0"/>
        <v>270</v>
      </c>
      <c r="H13" s="1">
        <v>14.47</v>
      </c>
      <c r="I13" s="4">
        <v>5</v>
      </c>
      <c r="J13" s="2" t="s">
        <v>12</v>
      </c>
      <c r="K13" s="1">
        <f t="shared" si="1"/>
        <v>72.35000000000001</v>
      </c>
      <c r="M13" s="1">
        <v>13.1</v>
      </c>
      <c r="N13" s="4">
        <v>6</v>
      </c>
      <c r="O13" s="2" t="s">
        <v>12</v>
      </c>
      <c r="P13" s="1">
        <f t="shared" si="2"/>
        <v>78.6</v>
      </c>
      <c r="R13" s="1">
        <v>1588.44</v>
      </c>
      <c r="S13" s="2">
        <v>214</v>
      </c>
      <c r="T13" s="2" t="s">
        <v>12</v>
      </c>
      <c r="U13" s="1">
        <f t="shared" si="3"/>
        <v>1374.44</v>
      </c>
    </row>
    <row r="14" spans="1:21" ht="15">
      <c r="A14" s="3"/>
      <c r="C14" s="1">
        <v>135</v>
      </c>
      <c r="D14" s="4">
        <v>3</v>
      </c>
      <c r="E14" s="2" t="s">
        <v>12</v>
      </c>
      <c r="F14" s="1">
        <f t="shared" si="0"/>
        <v>405</v>
      </c>
      <c r="H14" s="1">
        <v>14.47</v>
      </c>
      <c r="I14" s="4">
        <v>6</v>
      </c>
      <c r="J14" s="2" t="s">
        <v>12</v>
      </c>
      <c r="K14" s="1">
        <f t="shared" si="1"/>
        <v>86.82000000000001</v>
      </c>
      <c r="M14" s="1">
        <v>13.1</v>
      </c>
      <c r="N14" s="4">
        <v>6</v>
      </c>
      <c r="O14" s="2" t="s">
        <v>12</v>
      </c>
      <c r="P14" s="1">
        <f t="shared" si="2"/>
        <v>78.6</v>
      </c>
      <c r="R14" s="1">
        <v>1588.44</v>
      </c>
      <c r="S14" s="2">
        <v>214</v>
      </c>
      <c r="T14" s="2" t="s">
        <v>12</v>
      </c>
      <c r="U14" s="1">
        <f t="shared" si="3"/>
        <v>1374.44</v>
      </c>
    </row>
    <row r="15" spans="1:21" ht="15">
      <c r="A15" s="3"/>
      <c r="C15" s="1">
        <v>135</v>
      </c>
      <c r="D15" s="4">
        <v>3</v>
      </c>
      <c r="E15" s="2" t="s">
        <v>12</v>
      </c>
      <c r="F15" s="1">
        <f t="shared" si="0"/>
        <v>405</v>
      </c>
      <c r="H15" s="1">
        <v>14.47</v>
      </c>
      <c r="I15" s="4">
        <v>6</v>
      </c>
      <c r="J15" s="2" t="s">
        <v>12</v>
      </c>
      <c r="K15" s="1">
        <f t="shared" si="1"/>
        <v>86.82000000000001</v>
      </c>
      <c r="M15" s="1">
        <v>13.1</v>
      </c>
      <c r="N15" s="4">
        <v>6</v>
      </c>
      <c r="O15" s="2" t="s">
        <v>12</v>
      </c>
      <c r="P15" s="1">
        <f t="shared" si="2"/>
        <v>78.6</v>
      </c>
      <c r="R15" s="1">
        <v>1588.44</v>
      </c>
      <c r="S15" s="2">
        <v>214</v>
      </c>
      <c r="T15" s="2" t="s">
        <v>12</v>
      </c>
      <c r="U15" s="1">
        <f t="shared" si="3"/>
        <v>1374.44</v>
      </c>
    </row>
    <row r="16" spans="1:21" ht="15">
      <c r="A16" s="3"/>
      <c r="C16" s="1">
        <v>135</v>
      </c>
      <c r="D16" s="4">
        <v>3</v>
      </c>
      <c r="E16" s="2" t="s">
        <v>12</v>
      </c>
      <c r="F16" s="1">
        <f t="shared" si="0"/>
        <v>405</v>
      </c>
      <c r="H16" s="1">
        <v>14.47</v>
      </c>
      <c r="I16" s="4">
        <v>6</v>
      </c>
      <c r="J16" s="2" t="s">
        <v>12</v>
      </c>
      <c r="K16" s="1">
        <f t="shared" si="1"/>
        <v>86.82000000000001</v>
      </c>
      <c r="M16" s="1">
        <v>13.1</v>
      </c>
      <c r="N16" s="4">
        <v>6</v>
      </c>
      <c r="O16" s="2" t="s">
        <v>12</v>
      </c>
      <c r="P16" s="1">
        <f t="shared" si="2"/>
        <v>78.6</v>
      </c>
      <c r="R16" s="1">
        <v>1588.44</v>
      </c>
      <c r="S16" s="2">
        <v>214</v>
      </c>
      <c r="T16" s="2" t="s">
        <v>12</v>
      </c>
      <c r="U16" s="1">
        <f t="shared" si="3"/>
        <v>1374.44</v>
      </c>
    </row>
    <row r="17" spans="1:21" ht="15">
      <c r="A17" s="3"/>
      <c r="C17" s="1">
        <v>135</v>
      </c>
      <c r="D17" s="4">
        <v>3</v>
      </c>
      <c r="E17" s="2" t="s">
        <v>12</v>
      </c>
      <c r="F17" s="1">
        <f t="shared" si="0"/>
        <v>405</v>
      </c>
      <c r="H17" s="1">
        <v>14.47</v>
      </c>
      <c r="I17" s="4">
        <v>7</v>
      </c>
      <c r="J17" s="2" t="s">
        <v>12</v>
      </c>
      <c r="K17" s="1">
        <f t="shared" si="1"/>
        <v>101.29</v>
      </c>
      <c r="M17" s="1">
        <v>13.1</v>
      </c>
      <c r="N17" s="4">
        <v>6</v>
      </c>
      <c r="O17" s="2" t="s">
        <v>12</v>
      </c>
      <c r="P17" s="1">
        <f t="shared" si="2"/>
        <v>78.6</v>
      </c>
      <c r="R17" s="1">
        <v>1588.44</v>
      </c>
      <c r="S17" s="2">
        <v>214</v>
      </c>
      <c r="T17" s="2" t="s">
        <v>12</v>
      </c>
      <c r="U17" s="1">
        <f t="shared" si="3"/>
        <v>1374.44</v>
      </c>
    </row>
    <row r="18" spans="1:21" ht="15">
      <c r="A18" s="3"/>
      <c r="C18" s="1">
        <v>135</v>
      </c>
      <c r="D18" s="4">
        <v>2</v>
      </c>
      <c r="E18" s="2" t="s">
        <v>12</v>
      </c>
      <c r="F18" s="1">
        <f t="shared" si="0"/>
        <v>270</v>
      </c>
      <c r="H18" s="1">
        <v>14.47</v>
      </c>
      <c r="I18" s="4">
        <v>7</v>
      </c>
      <c r="J18" s="2" t="s">
        <v>12</v>
      </c>
      <c r="K18" s="1">
        <f t="shared" si="1"/>
        <v>101.29</v>
      </c>
      <c r="M18" s="1">
        <v>13.1</v>
      </c>
      <c r="N18" s="4">
        <v>6</v>
      </c>
      <c r="O18" s="2" t="s">
        <v>12</v>
      </c>
      <c r="P18" s="1">
        <f t="shared" si="2"/>
        <v>78.6</v>
      </c>
      <c r="R18" s="1">
        <v>1588.44</v>
      </c>
      <c r="S18" s="2">
        <v>214</v>
      </c>
      <c r="T18" s="2" t="s">
        <v>12</v>
      </c>
      <c r="U18" s="1">
        <f t="shared" si="3"/>
        <v>1374.44</v>
      </c>
    </row>
    <row r="19" spans="1:21" ht="15">
      <c r="A19" s="3"/>
      <c r="C19" s="1">
        <v>135</v>
      </c>
      <c r="D19" s="4">
        <v>2</v>
      </c>
      <c r="E19" s="2" t="s">
        <v>12</v>
      </c>
      <c r="F19" s="1">
        <f t="shared" si="0"/>
        <v>270</v>
      </c>
      <c r="H19" s="1">
        <v>14.47</v>
      </c>
      <c r="I19" s="4">
        <v>6</v>
      </c>
      <c r="J19" s="2" t="s">
        <v>12</v>
      </c>
      <c r="K19" s="1">
        <f t="shared" si="1"/>
        <v>86.82000000000001</v>
      </c>
      <c r="M19" s="1">
        <v>13.1</v>
      </c>
      <c r="N19" s="4">
        <v>6</v>
      </c>
      <c r="O19" s="2" t="s">
        <v>12</v>
      </c>
      <c r="P19" s="1">
        <f t="shared" si="2"/>
        <v>78.6</v>
      </c>
      <c r="R19" s="1">
        <v>1588.44</v>
      </c>
      <c r="S19" s="2">
        <v>214</v>
      </c>
      <c r="T19" s="2" t="s">
        <v>12</v>
      </c>
      <c r="U19" s="1">
        <f t="shared" si="3"/>
        <v>1374.44</v>
      </c>
    </row>
    <row r="20" spans="1:21" ht="15">
      <c r="A20" s="3"/>
      <c r="C20" s="1">
        <v>135</v>
      </c>
      <c r="D20" s="4">
        <v>3</v>
      </c>
      <c r="E20" s="2" t="s">
        <v>12</v>
      </c>
      <c r="F20" s="1">
        <f t="shared" si="0"/>
        <v>405</v>
      </c>
      <c r="H20" s="1">
        <v>14.47</v>
      </c>
      <c r="I20" s="4">
        <v>6</v>
      </c>
      <c r="J20" s="2" t="s">
        <v>12</v>
      </c>
      <c r="K20" s="1">
        <f t="shared" si="1"/>
        <v>86.82000000000001</v>
      </c>
      <c r="M20" s="1">
        <v>13.1</v>
      </c>
      <c r="N20" s="4">
        <v>6</v>
      </c>
      <c r="O20" s="2" t="s">
        <v>12</v>
      </c>
      <c r="P20" s="1">
        <f t="shared" si="2"/>
        <v>78.6</v>
      </c>
      <c r="R20" s="1">
        <v>1588.44</v>
      </c>
      <c r="S20" s="2">
        <v>214</v>
      </c>
      <c r="T20" s="2" t="s">
        <v>12</v>
      </c>
      <c r="U20" s="1">
        <f t="shared" si="3"/>
        <v>1374.44</v>
      </c>
    </row>
    <row r="21" spans="1:21" ht="15">
      <c r="A21" s="3"/>
      <c r="C21" s="1">
        <v>135</v>
      </c>
      <c r="D21" s="4">
        <v>2</v>
      </c>
      <c r="E21" s="2" t="s">
        <v>12</v>
      </c>
      <c r="F21" s="1">
        <f t="shared" si="0"/>
        <v>270</v>
      </c>
      <c r="H21" s="1">
        <v>14.47</v>
      </c>
      <c r="I21" s="4">
        <v>6</v>
      </c>
      <c r="J21" s="2" t="s">
        <v>12</v>
      </c>
      <c r="K21" s="1">
        <f t="shared" si="1"/>
        <v>86.82000000000001</v>
      </c>
      <c r="M21" s="1">
        <v>13.1</v>
      </c>
      <c r="N21" s="4">
        <v>6</v>
      </c>
      <c r="O21" s="2" t="s">
        <v>12</v>
      </c>
      <c r="P21" s="1">
        <f t="shared" si="2"/>
        <v>78.6</v>
      </c>
      <c r="R21" s="1">
        <v>1588.44</v>
      </c>
      <c r="S21" s="2">
        <v>214</v>
      </c>
      <c r="T21" s="2" t="s">
        <v>12</v>
      </c>
      <c r="U21" s="1">
        <f t="shared" si="3"/>
        <v>1374.44</v>
      </c>
    </row>
    <row r="22" spans="1:21" ht="15">
      <c r="A22" s="3"/>
      <c r="C22" s="1">
        <v>135</v>
      </c>
      <c r="D22" s="4">
        <v>3</v>
      </c>
      <c r="E22" s="2" t="s">
        <v>12</v>
      </c>
      <c r="F22" s="1">
        <f t="shared" si="0"/>
        <v>405</v>
      </c>
      <c r="H22" s="1">
        <v>14.47</v>
      </c>
      <c r="I22" s="4">
        <v>6</v>
      </c>
      <c r="J22" s="2" t="s">
        <v>12</v>
      </c>
      <c r="K22" s="1">
        <f t="shared" si="1"/>
        <v>86.82000000000001</v>
      </c>
      <c r="M22" s="1">
        <v>13.1</v>
      </c>
      <c r="N22" s="4">
        <v>6</v>
      </c>
      <c r="O22" s="2" t="s">
        <v>12</v>
      </c>
      <c r="P22" s="1">
        <f t="shared" si="2"/>
        <v>78.6</v>
      </c>
      <c r="R22" s="1">
        <v>1588.44</v>
      </c>
      <c r="S22" s="2">
        <v>214</v>
      </c>
      <c r="T22" s="2" t="s">
        <v>12</v>
      </c>
      <c r="U22" s="1">
        <f t="shared" si="3"/>
        <v>1374.44</v>
      </c>
    </row>
    <row r="23" spans="1:21" ht="15">
      <c r="A23" s="3"/>
      <c r="C23" s="1">
        <v>135</v>
      </c>
      <c r="D23" s="4">
        <v>2</v>
      </c>
      <c r="E23" s="2" t="s">
        <v>12</v>
      </c>
      <c r="F23" s="1">
        <f t="shared" si="0"/>
        <v>270</v>
      </c>
      <c r="H23" s="1">
        <v>14.47</v>
      </c>
      <c r="I23" s="4">
        <v>6</v>
      </c>
      <c r="J23" s="2" t="s">
        <v>12</v>
      </c>
      <c r="K23" s="1">
        <f t="shared" si="1"/>
        <v>86.82000000000001</v>
      </c>
      <c r="M23" s="1">
        <v>13.1</v>
      </c>
      <c r="N23" s="4">
        <v>6</v>
      </c>
      <c r="O23" s="2" t="s">
        <v>12</v>
      </c>
      <c r="P23" s="1">
        <f t="shared" si="2"/>
        <v>78.6</v>
      </c>
      <c r="R23" s="1">
        <v>1588.44</v>
      </c>
      <c r="S23" s="2">
        <v>214</v>
      </c>
      <c r="T23" s="2" t="s">
        <v>12</v>
      </c>
      <c r="U23" s="1">
        <f t="shared" si="3"/>
        <v>1374.44</v>
      </c>
    </row>
    <row r="24" spans="1:21" ht="15">
      <c r="A24" s="3"/>
      <c r="C24" s="1">
        <v>135</v>
      </c>
      <c r="D24" s="4">
        <v>3</v>
      </c>
      <c r="E24" s="2" t="s">
        <v>12</v>
      </c>
      <c r="F24" s="1">
        <f t="shared" si="0"/>
        <v>405</v>
      </c>
      <c r="H24" s="1">
        <v>14.47</v>
      </c>
      <c r="I24" s="4">
        <v>6</v>
      </c>
      <c r="J24" s="2" t="s">
        <v>12</v>
      </c>
      <c r="K24" s="1">
        <f t="shared" si="1"/>
        <v>86.82000000000001</v>
      </c>
      <c r="M24" s="1">
        <v>13.1</v>
      </c>
      <c r="N24" s="4">
        <v>6</v>
      </c>
      <c r="O24" s="2" t="s">
        <v>12</v>
      </c>
      <c r="P24" s="1">
        <f t="shared" si="2"/>
        <v>78.6</v>
      </c>
      <c r="R24" s="1">
        <v>1588.44</v>
      </c>
      <c r="S24" s="2">
        <v>214</v>
      </c>
      <c r="T24" s="2" t="s">
        <v>12</v>
      </c>
      <c r="U24" s="1">
        <f t="shared" si="3"/>
        <v>1374.44</v>
      </c>
    </row>
    <row r="25" spans="1:21" ht="15">
      <c r="A25" s="3"/>
      <c r="C25" s="1">
        <v>135</v>
      </c>
      <c r="D25" s="4">
        <v>2</v>
      </c>
      <c r="E25" s="2" t="s">
        <v>12</v>
      </c>
      <c r="F25" s="1">
        <f t="shared" si="0"/>
        <v>270</v>
      </c>
      <c r="H25" s="1">
        <v>14.47</v>
      </c>
      <c r="I25" s="4">
        <v>6</v>
      </c>
      <c r="J25" s="2" t="s">
        <v>12</v>
      </c>
      <c r="K25" s="1">
        <f t="shared" si="1"/>
        <v>86.82000000000001</v>
      </c>
      <c r="M25" s="1">
        <v>13.1</v>
      </c>
      <c r="N25" s="4">
        <v>6</v>
      </c>
      <c r="O25" s="2" t="s">
        <v>12</v>
      </c>
      <c r="P25" s="1">
        <f t="shared" si="2"/>
        <v>78.6</v>
      </c>
      <c r="R25" s="1">
        <v>1588.44</v>
      </c>
      <c r="S25" s="2">
        <v>214</v>
      </c>
      <c r="T25" s="2" t="s">
        <v>12</v>
      </c>
      <c r="U25" s="1">
        <f t="shared" si="3"/>
        <v>1374.44</v>
      </c>
    </row>
    <row r="26" spans="1:21" ht="15">
      <c r="A26" s="3"/>
      <c r="C26" s="1">
        <v>135</v>
      </c>
      <c r="D26" s="4">
        <v>3</v>
      </c>
      <c r="E26" s="2" t="s">
        <v>12</v>
      </c>
      <c r="F26" s="1">
        <f t="shared" si="0"/>
        <v>405</v>
      </c>
      <c r="H26" s="1">
        <v>14.47</v>
      </c>
      <c r="I26" s="4">
        <v>6</v>
      </c>
      <c r="J26" s="2" t="s">
        <v>12</v>
      </c>
      <c r="K26" s="1">
        <f t="shared" si="1"/>
        <v>86.82000000000001</v>
      </c>
      <c r="M26" s="1">
        <v>13.1</v>
      </c>
      <c r="N26" s="4">
        <v>6</v>
      </c>
      <c r="O26" s="2" t="s">
        <v>12</v>
      </c>
      <c r="P26" s="1">
        <f t="shared" si="2"/>
        <v>78.6</v>
      </c>
      <c r="R26" s="1">
        <v>1588.44</v>
      </c>
      <c r="S26" s="2">
        <v>214</v>
      </c>
      <c r="T26" s="2" t="s">
        <v>12</v>
      </c>
      <c r="U26" s="1">
        <f t="shared" si="3"/>
        <v>1374.44</v>
      </c>
    </row>
    <row r="27" spans="1:21" ht="15">
      <c r="A27" s="3"/>
      <c r="C27" s="1">
        <v>135</v>
      </c>
      <c r="D27" s="4">
        <v>2</v>
      </c>
      <c r="E27" s="2" t="s">
        <v>12</v>
      </c>
      <c r="F27" s="1">
        <f t="shared" si="0"/>
        <v>270</v>
      </c>
      <c r="H27" s="1">
        <v>14.47</v>
      </c>
      <c r="I27" s="4">
        <v>6</v>
      </c>
      <c r="J27" s="2" t="s">
        <v>12</v>
      </c>
      <c r="K27" s="1">
        <f t="shared" si="1"/>
        <v>86.82000000000001</v>
      </c>
      <c r="M27" s="1">
        <v>13.1</v>
      </c>
      <c r="N27" s="4">
        <v>6</v>
      </c>
      <c r="O27" s="2" t="s">
        <v>12</v>
      </c>
      <c r="P27" s="1">
        <f t="shared" si="2"/>
        <v>78.6</v>
      </c>
      <c r="R27" s="1">
        <v>1588.44</v>
      </c>
      <c r="S27" s="2">
        <v>214</v>
      </c>
      <c r="T27" s="2" t="s">
        <v>12</v>
      </c>
      <c r="U27" s="1">
        <f t="shared" si="3"/>
        <v>1374.44</v>
      </c>
    </row>
    <row r="28" spans="1:21" ht="15">
      <c r="A28" s="3"/>
      <c r="C28" s="1">
        <v>135</v>
      </c>
      <c r="D28" s="4">
        <v>2</v>
      </c>
      <c r="E28" s="2" t="s">
        <v>12</v>
      </c>
      <c r="F28" s="1">
        <f t="shared" si="0"/>
        <v>270</v>
      </c>
      <c r="H28" s="1">
        <v>14.47</v>
      </c>
      <c r="I28" s="4">
        <v>6</v>
      </c>
      <c r="J28" s="2" t="s">
        <v>12</v>
      </c>
      <c r="K28" s="1">
        <f t="shared" si="1"/>
        <v>86.82000000000001</v>
      </c>
      <c r="M28" s="1">
        <v>13.1</v>
      </c>
      <c r="N28" s="4">
        <v>6</v>
      </c>
      <c r="O28" s="2" t="s">
        <v>12</v>
      </c>
      <c r="P28" s="1">
        <f t="shared" si="2"/>
        <v>78.6</v>
      </c>
      <c r="R28" s="1">
        <v>1588.44</v>
      </c>
      <c r="S28" s="2">
        <v>214</v>
      </c>
      <c r="T28" s="2" t="s">
        <v>12</v>
      </c>
      <c r="U28" s="1">
        <f t="shared" si="3"/>
        <v>1374.44</v>
      </c>
    </row>
    <row r="29" spans="1:21" ht="15">
      <c r="A29" s="3"/>
      <c r="C29" s="1">
        <v>135</v>
      </c>
      <c r="D29" s="4">
        <v>3</v>
      </c>
      <c r="E29" s="2" t="s">
        <v>12</v>
      </c>
      <c r="F29" s="1">
        <f t="shared" si="0"/>
        <v>405</v>
      </c>
      <c r="H29" s="1">
        <v>14.47</v>
      </c>
      <c r="I29" s="4">
        <v>6</v>
      </c>
      <c r="J29" s="2" t="s">
        <v>12</v>
      </c>
      <c r="K29" s="1">
        <f t="shared" si="1"/>
        <v>86.82000000000001</v>
      </c>
      <c r="M29" s="1">
        <v>13.1</v>
      </c>
      <c r="N29" s="4">
        <v>6</v>
      </c>
      <c r="O29" s="2" t="s">
        <v>12</v>
      </c>
      <c r="P29" s="1">
        <f t="shared" si="2"/>
        <v>78.6</v>
      </c>
      <c r="R29" s="1">
        <v>1588.44</v>
      </c>
      <c r="S29" s="2">
        <v>214</v>
      </c>
      <c r="T29" s="2" t="s">
        <v>12</v>
      </c>
      <c r="U29" s="1">
        <f t="shared" si="3"/>
        <v>1374.44</v>
      </c>
    </row>
    <row r="30" spans="1:21" ht="15">
      <c r="A30" s="3"/>
      <c r="C30" s="1">
        <v>135</v>
      </c>
      <c r="D30" s="4">
        <v>3</v>
      </c>
      <c r="E30" s="2" t="s">
        <v>12</v>
      </c>
      <c r="F30" s="1">
        <f t="shared" si="0"/>
        <v>405</v>
      </c>
      <c r="H30" s="1">
        <v>14.47</v>
      </c>
      <c r="I30" s="4">
        <v>6</v>
      </c>
      <c r="J30" s="2" t="s">
        <v>12</v>
      </c>
      <c r="K30" s="1">
        <f t="shared" si="1"/>
        <v>86.82000000000001</v>
      </c>
      <c r="M30" s="1">
        <v>13.1</v>
      </c>
      <c r="N30" s="4">
        <v>6</v>
      </c>
      <c r="O30" s="2" t="s">
        <v>12</v>
      </c>
      <c r="P30" s="1">
        <f t="shared" si="2"/>
        <v>78.6</v>
      </c>
      <c r="R30" s="1">
        <v>1588.44</v>
      </c>
      <c r="S30" s="2">
        <v>214</v>
      </c>
      <c r="T30" s="2" t="s">
        <v>12</v>
      </c>
      <c r="U30" s="1">
        <f t="shared" si="3"/>
        <v>1374.44</v>
      </c>
    </row>
    <row r="31" spans="1:21" ht="15">
      <c r="A31" s="3"/>
      <c r="C31" s="1">
        <v>135</v>
      </c>
      <c r="D31" s="4">
        <v>2</v>
      </c>
      <c r="E31" s="2" t="s">
        <v>12</v>
      </c>
      <c r="F31" s="1">
        <f t="shared" si="0"/>
        <v>270</v>
      </c>
      <c r="H31" s="1">
        <v>14.47</v>
      </c>
      <c r="I31" s="4">
        <v>6</v>
      </c>
      <c r="J31" s="2" t="s">
        <v>12</v>
      </c>
      <c r="K31" s="1">
        <f t="shared" si="1"/>
        <v>86.82000000000001</v>
      </c>
      <c r="M31" s="1">
        <v>13.1</v>
      </c>
      <c r="N31" s="4">
        <v>6</v>
      </c>
      <c r="O31" s="2" t="s">
        <v>12</v>
      </c>
      <c r="P31" s="1">
        <f t="shared" si="2"/>
        <v>78.6</v>
      </c>
      <c r="R31" s="1">
        <v>1588.44</v>
      </c>
      <c r="S31" s="2">
        <v>214</v>
      </c>
      <c r="T31" s="2" t="s">
        <v>12</v>
      </c>
      <c r="U31" s="1">
        <f t="shared" si="3"/>
        <v>1374.44</v>
      </c>
    </row>
    <row r="32" spans="1:21" ht="17.25">
      <c r="A32" s="3"/>
      <c r="C32" s="1">
        <v>135</v>
      </c>
      <c r="D32" s="5">
        <v>3</v>
      </c>
      <c r="E32" s="6" t="s">
        <v>12</v>
      </c>
      <c r="F32" s="7">
        <f>C32*D32</f>
        <v>405</v>
      </c>
      <c r="H32" s="1">
        <v>14.47</v>
      </c>
      <c r="I32" s="4">
        <v>6</v>
      </c>
      <c r="J32" s="6" t="s">
        <v>12</v>
      </c>
      <c r="K32" s="7">
        <f>H32*I32</f>
        <v>86.82000000000001</v>
      </c>
      <c r="M32" s="1">
        <v>13.1</v>
      </c>
      <c r="N32" s="4">
        <v>6</v>
      </c>
      <c r="O32" s="6" t="s">
        <v>12</v>
      </c>
      <c r="P32" s="7">
        <f>M32*N32</f>
        <v>78.6</v>
      </c>
      <c r="R32" s="7">
        <v>1588.44</v>
      </c>
      <c r="S32" s="6">
        <v>214</v>
      </c>
      <c r="T32" s="6" t="s">
        <v>12</v>
      </c>
      <c r="U32" s="1">
        <f t="shared" si="3"/>
        <v>1374.44</v>
      </c>
    </row>
    <row r="34" spans="1:21" s="12" customFormat="1" ht="15">
      <c r="A34" s="12" t="s">
        <v>8</v>
      </c>
      <c r="C34" s="14"/>
      <c r="D34" s="15">
        <f>SUM(D6:D33)</f>
        <v>70</v>
      </c>
      <c r="E34" s="14"/>
      <c r="F34" s="14">
        <f>SUM(F6:F33)</f>
        <v>9450</v>
      </c>
      <c r="G34" s="14"/>
      <c r="H34" s="14"/>
      <c r="I34" s="15">
        <f>SUM(I6:I33)</f>
        <v>162</v>
      </c>
      <c r="J34" s="14"/>
      <c r="K34" s="14">
        <f>SUM(K6:K33)</f>
        <v>2344.1400000000003</v>
      </c>
      <c r="L34" s="14"/>
      <c r="M34" s="14"/>
      <c r="N34" s="15">
        <f>SUM(N6:N33)</f>
        <v>162</v>
      </c>
      <c r="O34" s="14"/>
      <c r="P34" s="14">
        <f>SUM(P6:P33)</f>
        <v>2122.199999999999</v>
      </c>
      <c r="Q34" s="14"/>
      <c r="R34" s="14">
        <f>SUM(R6:R33)</f>
        <v>42887.880000000005</v>
      </c>
      <c r="S34" s="14">
        <f>SUM(S6:S33)</f>
        <v>5778</v>
      </c>
      <c r="T34" s="14"/>
      <c r="U34" s="14">
        <f>SUM(U6:U33)</f>
        <v>37109.88</v>
      </c>
    </row>
    <row r="36" ht="15">
      <c r="A36" s="12" t="s">
        <v>13</v>
      </c>
    </row>
    <row r="37" spans="13:15" ht="15">
      <c r="M37" s="1" t="s">
        <v>14</v>
      </c>
      <c r="N37" s="2" t="s">
        <v>15</v>
      </c>
      <c r="O37" s="1" t="s">
        <v>16</v>
      </c>
    </row>
    <row r="38" spans="1:15" ht="15">
      <c r="A38" s="12" t="s">
        <v>17</v>
      </c>
      <c r="C38" s="1" t="s">
        <v>18</v>
      </c>
      <c r="D38" s="2" t="s">
        <v>7</v>
      </c>
      <c r="F38" s="1" t="s">
        <v>8</v>
      </c>
      <c r="I38" s="8" t="s">
        <v>19</v>
      </c>
      <c r="M38" s="1">
        <f>R34</f>
        <v>42887.880000000005</v>
      </c>
      <c r="N38" s="2">
        <f>S34</f>
        <v>5778</v>
      </c>
      <c r="O38" s="1">
        <f>K34+P34</f>
        <v>4466.339999999999</v>
      </c>
    </row>
    <row r="39" spans="1:6" ht="15">
      <c r="A39" s="12" t="s">
        <v>20</v>
      </c>
      <c r="C39" s="1">
        <v>118.85</v>
      </c>
      <c r="D39" s="4">
        <v>2</v>
      </c>
      <c r="F39" s="1">
        <f>C39*D39</f>
        <v>237.7</v>
      </c>
    </row>
    <row r="40" spans="1:19" ht="15">
      <c r="A40" s="12" t="s">
        <v>21</v>
      </c>
      <c r="C40" s="1">
        <v>215</v>
      </c>
      <c r="D40" s="4">
        <v>31</v>
      </c>
      <c r="F40" s="1">
        <f aca="true" t="shared" si="4" ref="F40:F47">C40*D40</f>
        <v>6665</v>
      </c>
      <c r="I40" s="4"/>
      <c r="M40" s="1" t="s">
        <v>22</v>
      </c>
      <c r="N40" s="4"/>
      <c r="O40" s="1" t="s">
        <v>23</v>
      </c>
      <c r="Q40" s="1" t="s">
        <v>24</v>
      </c>
      <c r="S40" s="8" t="s">
        <v>25</v>
      </c>
    </row>
    <row r="41" spans="1:19" ht="15">
      <c r="A41" s="12" t="s">
        <v>26</v>
      </c>
      <c r="C41" s="1">
        <v>215</v>
      </c>
      <c r="D41" s="4">
        <v>34</v>
      </c>
      <c r="F41" s="1">
        <f t="shared" si="4"/>
        <v>7310</v>
      </c>
      <c r="I41" s="9" t="s">
        <v>27</v>
      </c>
      <c r="M41" s="1">
        <f>R34-S34</f>
        <v>37109.880000000005</v>
      </c>
      <c r="N41" s="4"/>
      <c r="O41" s="1">
        <f>O38</f>
        <v>4466.339999999999</v>
      </c>
      <c r="Q41" s="1">
        <f>F34</f>
        <v>9450</v>
      </c>
      <c r="S41" s="2">
        <f>M41+O41+Q41</f>
        <v>51026.22</v>
      </c>
    </row>
    <row r="42" spans="1:14" ht="15">
      <c r="A42" s="12" t="s">
        <v>28</v>
      </c>
      <c r="C42" s="1">
        <v>165</v>
      </c>
      <c r="D42" s="4">
        <v>0</v>
      </c>
      <c r="F42" s="1">
        <f t="shared" si="4"/>
        <v>0</v>
      </c>
      <c r="I42" s="4"/>
      <c r="N42" s="4"/>
    </row>
    <row r="43" spans="1:14" ht="15">
      <c r="A43" s="12" t="s">
        <v>29</v>
      </c>
      <c r="C43" s="1">
        <v>215</v>
      </c>
      <c r="D43" s="4">
        <v>3</v>
      </c>
      <c r="F43" s="1">
        <f t="shared" si="4"/>
        <v>645</v>
      </c>
      <c r="I43" s="4"/>
      <c r="N43" s="4"/>
    </row>
    <row r="44" spans="1:14" ht="15">
      <c r="A44" s="12" t="s">
        <v>30</v>
      </c>
      <c r="C44" s="1">
        <v>145</v>
      </c>
      <c r="D44" s="4">
        <v>0</v>
      </c>
      <c r="F44" s="1">
        <f t="shared" si="4"/>
        <v>0</v>
      </c>
      <c r="I44" s="4"/>
      <c r="N44" s="4"/>
    </row>
    <row r="45" spans="1:21" ht="17.25">
      <c r="A45" s="12" t="s">
        <v>31</v>
      </c>
      <c r="B45" s="10"/>
      <c r="C45" s="1">
        <v>165</v>
      </c>
      <c r="D45" s="4">
        <v>0</v>
      </c>
      <c r="F45" s="1">
        <f t="shared" si="4"/>
        <v>0</v>
      </c>
      <c r="H45" s="7"/>
      <c r="I45" s="5"/>
      <c r="J45" s="7"/>
      <c r="K45" s="7"/>
      <c r="M45" s="7"/>
      <c r="N45" s="5"/>
      <c r="O45" s="7"/>
      <c r="P45" s="7"/>
      <c r="R45" s="7"/>
      <c r="S45" s="6"/>
      <c r="T45" s="7"/>
      <c r="U45" s="7"/>
    </row>
    <row r="46" spans="1:6" ht="15">
      <c r="A46" s="12" t="s">
        <v>32</v>
      </c>
      <c r="B46" s="10"/>
      <c r="C46" s="1">
        <v>145</v>
      </c>
      <c r="D46" s="4">
        <v>0</v>
      </c>
      <c r="F46" s="1">
        <f t="shared" si="4"/>
        <v>0</v>
      </c>
    </row>
    <row r="47" spans="1:21" ht="17.25">
      <c r="A47" s="12" t="s">
        <v>31</v>
      </c>
      <c r="B47" s="10"/>
      <c r="C47" s="1">
        <v>165</v>
      </c>
      <c r="D47" s="5">
        <v>0</v>
      </c>
      <c r="E47" s="7"/>
      <c r="F47" s="7">
        <f t="shared" si="4"/>
        <v>0</v>
      </c>
      <c r="I47" s="4"/>
      <c r="J47" s="4"/>
      <c r="K47" s="2"/>
      <c r="N47" s="4"/>
      <c r="O47" s="4"/>
      <c r="P47" s="2"/>
      <c r="T47" s="4"/>
      <c r="U47" s="2"/>
    </row>
    <row r="49" spans="4:9" ht="15">
      <c r="D49" s="4">
        <f>SUM(D39:D48)</f>
        <v>70</v>
      </c>
      <c r="E49" s="2"/>
      <c r="F49" s="13">
        <f>SUM(F39:F48)</f>
        <v>14857.7</v>
      </c>
      <c r="H49" s="11">
        <f>F49-F34</f>
        <v>5407.700000000001</v>
      </c>
      <c r="I49" s="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Mark Warren</cp:lastModifiedBy>
  <dcterms:created xsi:type="dcterms:W3CDTF">2014-07-02T21:32:04Z</dcterms:created>
  <dcterms:modified xsi:type="dcterms:W3CDTF">2014-07-02T21:59:20Z</dcterms:modified>
  <cp:category/>
  <cp:version/>
  <cp:contentType/>
  <cp:contentStatus/>
</cp:coreProperties>
</file>